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870" windowHeight="9885"/>
  </bookViews>
  <sheets>
    <sheet name="01 - S1.1 - Učebna přírod..." sheetId="2" r:id="rId1"/>
  </sheets>
  <definedNames>
    <definedName name="_xlnm.Print_Titles" localSheetId="0">'01 - S1.1 - Učebna přírod...'!$12:$12</definedName>
    <definedName name="_xlnm.Print_Area" localSheetId="0">'01 - S1.1 - Učebna přírod...'!#REF!,'01 - S1.1 - Učebna přírod...'!#REF!,'01 - S1.1 - Učebna přírod...'!$C$2:$Q$21</definedName>
  </definedNames>
  <calcPr calcId="144525"/>
</workbook>
</file>

<file path=xl/calcChain.xml><?xml version="1.0" encoding="utf-8"?>
<calcChain xmlns="http://schemas.openxmlformats.org/spreadsheetml/2006/main">
  <c r="BI21" i="2" l="1"/>
  <c r="BH21" i="2"/>
  <c r="BG21" i="2"/>
  <c r="BF21" i="2"/>
  <c r="AA21" i="2"/>
  <c r="Y21" i="2"/>
  <c r="W21" i="2"/>
  <c r="BK21" i="2"/>
  <c r="N21" i="2"/>
  <c r="BE21" i="2" s="1"/>
  <c r="BI20" i="2"/>
  <c r="BH20" i="2"/>
  <c r="BG20" i="2"/>
  <c r="BF20" i="2"/>
  <c r="AA20" i="2"/>
  <c r="Y20" i="2"/>
  <c r="W20" i="2"/>
  <c r="BK20" i="2"/>
  <c r="N20" i="2"/>
  <c r="BE20" i="2" s="1"/>
  <c r="BI19" i="2"/>
  <c r="BH19" i="2"/>
  <c r="BG19" i="2"/>
  <c r="BF19" i="2"/>
  <c r="AA19" i="2"/>
  <c r="Y19" i="2"/>
  <c r="W19" i="2"/>
  <c r="BK19" i="2"/>
  <c r="N19" i="2"/>
  <c r="BE19" i="2" s="1"/>
  <c r="BI18" i="2"/>
  <c r="BH18" i="2"/>
  <c r="BG18" i="2"/>
  <c r="BF18" i="2"/>
  <c r="AA18" i="2"/>
  <c r="Y18" i="2"/>
  <c r="W18" i="2"/>
  <c r="BK18" i="2"/>
  <c r="N18" i="2"/>
  <c r="BE18" i="2" s="1"/>
  <c r="BI17" i="2"/>
  <c r="BH17" i="2"/>
  <c r="BG17" i="2"/>
  <c r="BF17" i="2"/>
  <c r="AA17" i="2"/>
  <c r="Y17" i="2"/>
  <c r="W17" i="2"/>
  <c r="BK17" i="2"/>
  <c r="N17" i="2"/>
  <c r="BE17" i="2" s="1"/>
  <c r="BI16" i="2"/>
  <c r="BH16" i="2"/>
  <c r="BG16" i="2"/>
  <c r="BF16" i="2"/>
  <c r="AA16" i="2"/>
  <c r="Y16" i="2"/>
  <c r="Y14" i="2" s="1"/>
  <c r="W16" i="2"/>
  <c r="BK16" i="2"/>
  <c r="N16" i="2"/>
  <c r="BE16" i="2" s="1"/>
  <c r="BI15" i="2"/>
  <c r="BH15" i="2"/>
  <c r="BG15" i="2"/>
  <c r="BF15" i="2"/>
  <c r="AA15" i="2"/>
  <c r="Y15" i="2"/>
  <c r="W15" i="2"/>
  <c r="BK15" i="2"/>
  <c r="N15" i="2"/>
  <c r="BE15" i="2" s="1"/>
  <c r="M9" i="2"/>
  <c r="F7" i="2"/>
  <c r="F5" i="2"/>
  <c r="F10" i="2"/>
  <c r="F9" i="2"/>
  <c r="F4" i="2"/>
  <c r="BK14" i="2" l="1"/>
  <c r="N14" i="2" s="1"/>
  <c r="W14" i="2"/>
  <c r="AA14" i="2"/>
  <c r="M7" i="2"/>
  <c r="M10" i="2"/>
  <c r="Y13" i="2" l="1"/>
  <c r="AA13" i="2"/>
  <c r="W13" i="2"/>
  <c r="BK13" i="2" l="1"/>
  <c r="N13" i="2" s="1"/>
</calcChain>
</file>

<file path=xl/sharedStrings.xml><?xml version="1.0" encoding="utf-8"?>
<sst xmlns="http://schemas.openxmlformats.org/spreadsheetml/2006/main" count="131" uniqueCount="68">
  <si>
    <t/>
  </si>
  <si>
    <t>1</t>
  </si>
  <si>
    <t>Stavba:</t>
  </si>
  <si>
    <t>Místo:</t>
  </si>
  <si>
    <t>Datum:</t>
  </si>
  <si>
    <t>Objednatel:</t>
  </si>
  <si>
    <t>Zhotovitel:</t>
  </si>
  <si>
    <t>Projektant:</t>
  </si>
  <si>
    <t>Zpracovatel:</t>
  </si>
  <si>
    <t>DPH</t>
  </si>
  <si>
    <t>základní</t>
  </si>
  <si>
    <t>Kód</t>
  </si>
  <si>
    <t>D</t>
  </si>
  <si>
    <t>2</t>
  </si>
  <si>
    <t>Objekt:</t>
  </si>
  <si>
    <t>Náklady z rozpočtu</t>
  </si>
  <si>
    <t>Cena celkem [CZK]</t>
  </si>
  <si>
    <t>-1</t>
  </si>
  <si>
    <t xml:space="preserve">    781 - Dokončovací práce - obklady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</si>
  <si>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</si>
  <si>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</si>
  <si>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</si>
  <si>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</si>
  <si>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</si>
  <si>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</si>
  <si>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</si>
  <si>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</si>
  <si>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</si>
  <si>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</si>
  <si>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</si>
  <si>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</si>
  <si>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</si>
  <si>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</si>
  <si>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</si>
  <si>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</si>
  <si>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m2</t>
  </si>
  <si>
    <t>16</t>
  </si>
  <si>
    <t>32</t>
  </si>
  <si>
    <t>M</t>
  </si>
  <si>
    <t>%</t>
  </si>
  <si>
    <t>146</t>
  </si>
  <si>
    <t>160</t>
  </si>
  <si>
    <t>145</t>
  </si>
  <si>
    <t>781474113</t>
  </si>
  <si>
    <t>Montáž obkladů vnitřních keramických hladkých  lepených flexibilním lepidlem</t>
  </si>
  <si>
    <t>290</t>
  </si>
  <si>
    <t>59761026</t>
  </si>
  <si>
    <t>obkládačky keramické koupelnové v retro stylu  100x100</t>
  </si>
  <si>
    <t>292</t>
  </si>
  <si>
    <t>147</t>
  </si>
  <si>
    <t xml:space="preserve">781479192 </t>
  </si>
  <si>
    <t>Příplatek k montáži obkladů vnitřních keramických hladkých za omezený prostor</t>
  </si>
  <si>
    <t>294</t>
  </si>
  <si>
    <t>148</t>
  </si>
  <si>
    <t>781479196</t>
  </si>
  <si>
    <t>Příplatek k montáži obkladů vnitřních keramických hladkých za spárování tmelem dvousložkovým</t>
  </si>
  <si>
    <t>296</t>
  </si>
  <si>
    <t>149</t>
  </si>
  <si>
    <t xml:space="preserve">781495111 </t>
  </si>
  <si>
    <t>Penetrace podkladu vnitřních obkladů</t>
  </si>
  <si>
    <t>298</t>
  </si>
  <si>
    <t>998781202</t>
  </si>
  <si>
    <t>Přesun hmot procentní pro obklady keramické v objektech v do 12 m</t>
  </si>
  <si>
    <t>976482922</t>
  </si>
  <si>
    <t>161</t>
  </si>
  <si>
    <t>998781293</t>
  </si>
  <si>
    <t>Příplatek k přesunu hmot procentní 781 za zvětšený přesun do 500 m</t>
  </si>
  <si>
    <t>88699652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</si>
</sst>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d\.mm\.yyyy"/>
    <numFmt numFmtId="166" formatCode="#,##0.00000"/>
    <numFmt numFmtId="167" formatCode="#,##0.000"/>
  </numFmts>
  <fonts count="13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color rgb="FF96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0" fillId="0" borderId="7" xfId="0" applyNumberFormat="1" applyFont="1" applyBorder="1" applyAlignment="1"/>
    <xf numFmtId="166" fontId="10" fillId="0" borderId="8" xfId="0" applyNumberFormat="1" applyFont="1" applyBorder="1" applyAlignment="1"/>
    <xf numFmtId="4" fontId="11" fillId="0" borderId="0" xfId="0" applyNumberFormat="1" applyFont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9" xfId="0" applyFont="1" applyBorder="1" applyAlignment="1"/>
    <xf numFmtId="166" fontId="5" fillId="0" borderId="0" xfId="0" applyNumberFormat="1" applyFont="1" applyBorder="1" applyAlignment="1"/>
    <xf numFmtId="166" fontId="5" fillId="0" borderId="10" xfId="0" applyNumberFormat="1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167" fontId="0" fillId="0" borderId="14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167" fontId="12" fillId="0" borderId="14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8" fillId="0" borderId="7" xfId="0" applyNumberFormat="1" applyFont="1" applyBorder="1" applyAlignment="1"/>
    <xf numFmtId="4" fontId="3" fillId="0" borderId="7" xfId="0" applyNumberFormat="1" applyFont="1" applyBorder="1" applyAlignment="1">
      <alignment vertical="center"/>
    </xf>
    <xf numFmtId="4" fontId="4" fillId="0" borderId="12" xfId="0" applyNumberFormat="1" applyFont="1" applyBorder="1" applyAlignment="1"/>
    <xf numFmtId="4" fontId="4" fillId="0" borderId="12" xfId="0" applyNumberFormat="1" applyFont="1" applyBorder="1" applyAlignment="1">
      <alignment vertical="center"/>
    </xf>
    <xf numFmtId="0" fontId="12" fillId="0" borderId="14" xfId="0" applyFont="1" applyBorder="1" applyAlignment="1" applyProtection="1">
      <alignment horizontal="left" vertical="center" wrapText="1"/>
      <protection locked="0"/>
    </xf>
    <xf numFmtId="4" fontId="12" fillId="0" borderId="14" xfId="0" applyNumberFormat="1" applyFont="1" applyBorder="1" applyAlignment="1" applyProtection="1">
      <alignment vertical="center"/>
      <protection locked="0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21"/>
  <sheetViews>
    <sheetView showGridLines="0" tabSelected="1" workbookViewId="0">
      <pane ySplit="1" topLeftCell="A2" activePane="bottomLeft" state="frozen"/>
      <selection pane="bottomLeft" activeCell="P26" sqref="P2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65" s="1" customFormat="1" ht="6.95" customHeight="1" x14ac:dyDescent="0.3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2:65" s="1" customFormat="1" ht="36.950000000000003" customHeight="1" x14ac:dyDescent="0.3">
      <c r="B2" s="7"/>
      <c r="C2" s="52" t="s">
        <v>19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9"/>
    </row>
    <row r="3" spans="2:65" s="1" customFormat="1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2:65" s="1" customFormat="1" ht="30" customHeight="1" x14ac:dyDescent="0.3">
      <c r="B4" s="7"/>
      <c r="C4" s="6" t="s">
        <v>2</v>
      </c>
      <c r="D4" s="8"/>
      <c r="E4" s="8"/>
      <c r="F4" s="55" t="e">
        <f>#REF!</f>
        <v>#REF!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8"/>
      <c r="R4" s="9"/>
    </row>
    <row r="5" spans="2:65" s="1" customFormat="1" ht="36.950000000000003" customHeight="1" x14ac:dyDescent="0.3">
      <c r="B5" s="7"/>
      <c r="C5" s="15" t="s">
        <v>14</v>
      </c>
      <c r="D5" s="8"/>
      <c r="E5" s="8"/>
      <c r="F5" s="54" t="e">
        <f>#REF!</f>
        <v>#REF!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8"/>
      <c r="R5" s="9"/>
    </row>
    <row r="6" spans="2:65" s="1" customFormat="1" ht="6.95" customHeigh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2:65" s="1" customFormat="1" ht="18" customHeight="1" x14ac:dyDescent="0.3">
      <c r="B7" s="7"/>
      <c r="C7" s="6" t="s">
        <v>3</v>
      </c>
      <c r="D7" s="8"/>
      <c r="E7" s="8"/>
      <c r="F7" s="5" t="e">
        <f>#REF!</f>
        <v>#REF!</v>
      </c>
      <c r="G7" s="8"/>
      <c r="H7" s="8"/>
      <c r="I7" s="8"/>
      <c r="J7" s="8"/>
      <c r="K7" s="6" t="s">
        <v>4</v>
      </c>
      <c r="L7" s="8"/>
      <c r="M7" s="58" t="e">
        <f>IF(#REF!="","",#REF!)</f>
        <v>#REF!</v>
      </c>
      <c r="N7" s="58"/>
      <c r="O7" s="58"/>
      <c r="P7" s="58"/>
      <c r="Q7" s="8"/>
      <c r="R7" s="9"/>
    </row>
    <row r="8" spans="2:65" s="1" customFormat="1" ht="6.95" customHeight="1" x14ac:dyDescent="0.3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</row>
    <row r="9" spans="2:65" s="1" customFormat="1" ht="15" x14ac:dyDescent="0.3">
      <c r="B9" s="7"/>
      <c r="C9" s="6" t="s">
        <v>5</v>
      </c>
      <c r="D9" s="8"/>
      <c r="E9" s="8"/>
      <c r="F9" s="5" t="e">
        <f>#REF!</f>
        <v>#REF!</v>
      </c>
      <c r="G9" s="8"/>
      <c r="H9" s="8"/>
      <c r="I9" s="8"/>
      <c r="J9" s="8"/>
      <c r="K9" s="6" t="s">
        <v>7</v>
      </c>
      <c r="L9" s="8"/>
      <c r="M9" s="53" t="e">
        <f>#REF!</f>
        <v>#REF!</v>
      </c>
      <c r="N9" s="53"/>
      <c r="O9" s="53"/>
      <c r="P9" s="53"/>
      <c r="Q9" s="53"/>
      <c r="R9" s="9"/>
    </row>
    <row r="10" spans="2:65" s="1" customFormat="1" ht="14.45" customHeight="1" x14ac:dyDescent="0.3">
      <c r="B10" s="7"/>
      <c r="C10" s="6" t="s">
        <v>6</v>
      </c>
      <c r="D10" s="8"/>
      <c r="E10" s="8"/>
      <c r="F10" s="5" t="e">
        <f>IF(#REF!="","",#REF!)</f>
        <v>#REF!</v>
      </c>
      <c r="G10" s="8"/>
      <c r="H10" s="8"/>
      <c r="I10" s="8"/>
      <c r="J10" s="8"/>
      <c r="K10" s="6" t="s">
        <v>8</v>
      </c>
      <c r="L10" s="8"/>
      <c r="M10" s="53" t="e">
        <f>#REF!</f>
        <v>#REF!</v>
      </c>
      <c r="N10" s="53"/>
      <c r="O10" s="53"/>
      <c r="P10" s="53"/>
      <c r="Q10" s="53"/>
      <c r="R10" s="9"/>
    </row>
    <row r="11" spans="2:65" s="1" customFormat="1" ht="10.35" customHeight="1" x14ac:dyDescent="0.3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2:65" s="2" customFormat="1" ht="29.25" customHeight="1" x14ac:dyDescent="0.3">
      <c r="B12" s="21"/>
      <c r="C12" s="22" t="s">
        <v>20</v>
      </c>
      <c r="D12" s="23" t="s">
        <v>21</v>
      </c>
      <c r="E12" s="23" t="s">
        <v>11</v>
      </c>
      <c r="F12" s="59" t="s">
        <v>22</v>
      </c>
      <c r="G12" s="59"/>
      <c r="H12" s="59"/>
      <c r="I12" s="59"/>
      <c r="J12" s="23" t="s">
        <v>23</v>
      </c>
      <c r="K12" s="23" t="s">
        <v>24</v>
      </c>
      <c r="L12" s="60" t="s">
        <v>25</v>
      </c>
      <c r="M12" s="60"/>
      <c r="N12" s="59" t="s">
        <v>16</v>
      </c>
      <c r="O12" s="59"/>
      <c r="P12" s="59"/>
      <c r="Q12" s="61"/>
      <c r="R12" s="24"/>
      <c r="T12" s="16" t="s">
        <v>26</v>
      </c>
      <c r="U12" s="17" t="s">
        <v>9</v>
      </c>
      <c r="V12" s="17" t="s">
        <v>27</v>
      </c>
      <c r="W12" s="17" t="s">
        <v>28</v>
      </c>
      <c r="X12" s="17" t="s">
        <v>29</v>
      </c>
      <c r="Y12" s="17" t="s">
        <v>30</v>
      </c>
      <c r="Z12" s="17" t="s">
        <v>31</v>
      </c>
      <c r="AA12" s="18" t="s">
        <v>32</v>
      </c>
    </row>
    <row r="13" spans="2:65" s="1" customFormat="1" ht="29.25" customHeight="1" x14ac:dyDescent="0.35">
      <c r="B13" s="7"/>
      <c r="C13" s="20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64" t="e">
        <f>BK13</f>
        <v>#REF!</v>
      </c>
      <c r="O13" s="65"/>
      <c r="P13" s="65"/>
      <c r="Q13" s="65"/>
      <c r="R13" s="9"/>
      <c r="T13" s="19"/>
      <c r="U13" s="11"/>
      <c r="V13" s="11"/>
      <c r="W13" s="25" t="e">
        <f>#REF!+#REF!+#REF!+#REF!</f>
        <v>#REF!</v>
      </c>
      <c r="X13" s="11"/>
      <c r="Y13" s="25" t="e">
        <f>#REF!+#REF!+#REF!+#REF!</f>
        <v>#REF!</v>
      </c>
      <c r="Z13" s="11"/>
      <c r="AA13" s="26" t="e">
        <f>#REF!+#REF!+#REF!+#REF!</f>
        <v>#REF!</v>
      </c>
      <c r="AT13" s="4" t="s">
        <v>12</v>
      </c>
      <c r="AU13" s="4" t="s">
        <v>17</v>
      </c>
      <c r="BK13" s="27" t="e">
        <f>#REF!+#REF!+#REF!+#REF!</f>
        <v>#REF!</v>
      </c>
    </row>
    <row r="14" spans="2:65" s="3" customFormat="1" ht="29.85" customHeight="1" x14ac:dyDescent="0.3">
      <c r="B14" s="28"/>
      <c r="C14" s="29"/>
      <c r="D14" s="37" t="s">
        <v>18</v>
      </c>
      <c r="E14" s="37"/>
      <c r="F14" s="37"/>
      <c r="G14" s="37"/>
      <c r="H14" s="37"/>
      <c r="I14" s="37"/>
      <c r="J14" s="37"/>
      <c r="K14" s="37"/>
      <c r="L14" s="37"/>
      <c r="M14" s="37"/>
      <c r="N14" s="66">
        <f>BK14</f>
        <v>8085</v>
      </c>
      <c r="O14" s="67"/>
      <c r="P14" s="67"/>
      <c r="Q14" s="67"/>
      <c r="R14" s="30"/>
      <c r="T14" s="31"/>
      <c r="U14" s="29"/>
      <c r="V14" s="29"/>
      <c r="W14" s="32">
        <f>SUM(W15:W21)</f>
        <v>0</v>
      </c>
      <c r="X14" s="29"/>
      <c r="Y14" s="32">
        <f>SUM(Y15:Y21)</f>
        <v>0</v>
      </c>
      <c r="Z14" s="29"/>
      <c r="AA14" s="33">
        <f>SUM(AA15:AA21)</f>
        <v>0</v>
      </c>
      <c r="AR14" s="34" t="s">
        <v>13</v>
      </c>
      <c r="AT14" s="35" t="s">
        <v>12</v>
      </c>
      <c r="AU14" s="35" t="s">
        <v>1</v>
      </c>
      <c r="AY14" s="34" t="s">
        <v>33</v>
      </c>
      <c r="BK14" s="36">
        <f>SUM(BK15:BK21)</f>
        <v>8085</v>
      </c>
    </row>
    <row r="15" spans="2:65" s="1" customFormat="1" ht="31.5" customHeight="1" x14ac:dyDescent="0.3">
      <c r="B15" s="38"/>
      <c r="C15" s="39" t="s">
        <v>42</v>
      </c>
      <c r="D15" s="39" t="s">
        <v>34</v>
      </c>
      <c r="E15" s="40" t="s">
        <v>43</v>
      </c>
      <c r="F15" s="62" t="s">
        <v>44</v>
      </c>
      <c r="G15" s="62"/>
      <c r="H15" s="62"/>
      <c r="I15" s="62"/>
      <c r="J15" s="41" t="s">
        <v>35</v>
      </c>
      <c r="K15" s="42">
        <v>21</v>
      </c>
      <c r="L15" s="63"/>
      <c r="M15" s="63"/>
      <c r="N15" s="63">
        <f t="shared" ref="N15:N21" si="0">ROUND(L15*K15,0)</f>
        <v>0</v>
      </c>
      <c r="O15" s="63"/>
      <c r="P15" s="63"/>
      <c r="Q15" s="63"/>
      <c r="R15" s="43"/>
      <c r="T15" s="44" t="s">
        <v>0</v>
      </c>
      <c r="U15" s="10" t="s">
        <v>10</v>
      </c>
      <c r="V15" s="45">
        <v>0</v>
      </c>
      <c r="W15" s="45">
        <f t="shared" ref="W15:W21" si="1">V15*K15</f>
        <v>0</v>
      </c>
      <c r="X15" s="45">
        <v>0</v>
      </c>
      <c r="Y15" s="45">
        <f t="shared" ref="Y15:Y21" si="2">X15*K15</f>
        <v>0</v>
      </c>
      <c r="Z15" s="45">
        <v>0</v>
      </c>
      <c r="AA15" s="46">
        <f t="shared" ref="AA15:AA21" si="3">Z15*K15</f>
        <v>0</v>
      </c>
      <c r="AR15" s="4" t="s">
        <v>36</v>
      </c>
      <c r="AT15" s="4" t="s">
        <v>34</v>
      </c>
      <c r="AU15" s="4" t="s">
        <v>13</v>
      </c>
      <c r="AY15" s="4" t="s">
        <v>33</v>
      </c>
      <c r="BE15" s="47">
        <f t="shared" ref="BE15:BE21" si="4">IF(U15="základní",N15,0)</f>
        <v>0</v>
      </c>
      <c r="BF15" s="47">
        <f t="shared" ref="BF15:BF21" si="5">IF(U15="snížená",N15,0)</f>
        <v>0</v>
      </c>
      <c r="BG15" s="47">
        <f t="shared" ref="BG15:BG21" si="6">IF(U15="zákl. přenesená",N15,0)</f>
        <v>0</v>
      </c>
      <c r="BH15" s="47">
        <f t="shared" ref="BH15:BH21" si="7">IF(U15="sníž. přenesená",N15,0)</f>
        <v>0</v>
      </c>
      <c r="BI15" s="47">
        <f t="shared" ref="BI15:BI21" si="8">IF(U15="nulová",N15,0)</f>
        <v>0</v>
      </c>
      <c r="BJ15" s="4" t="s">
        <v>1</v>
      </c>
      <c r="BK15" s="47">
        <f t="shared" ref="BK15:BK21" si="9">ROUND(L15*K15,0)</f>
        <v>0</v>
      </c>
      <c r="BL15" s="4" t="s">
        <v>36</v>
      </c>
      <c r="BM15" s="4" t="s">
        <v>45</v>
      </c>
    </row>
    <row r="16" spans="2:65" s="1" customFormat="1" ht="31.5" customHeight="1" x14ac:dyDescent="0.3">
      <c r="B16" s="38"/>
      <c r="C16" s="48" t="s">
        <v>40</v>
      </c>
      <c r="D16" s="48" t="s">
        <v>38</v>
      </c>
      <c r="E16" s="49" t="s">
        <v>46</v>
      </c>
      <c r="F16" s="68" t="s">
        <v>47</v>
      </c>
      <c r="G16" s="68"/>
      <c r="H16" s="68"/>
      <c r="I16" s="68"/>
      <c r="J16" s="50" t="s">
        <v>35</v>
      </c>
      <c r="K16" s="51">
        <v>23.1</v>
      </c>
      <c r="L16" s="69">
        <v>350</v>
      </c>
      <c r="M16" s="69"/>
      <c r="N16" s="69">
        <f t="shared" si="0"/>
        <v>8085</v>
      </c>
      <c r="O16" s="63"/>
      <c r="P16" s="63"/>
      <c r="Q16" s="63"/>
      <c r="R16" s="43"/>
      <c r="T16" s="44" t="s">
        <v>0</v>
      </c>
      <c r="U16" s="10" t="s">
        <v>10</v>
      </c>
      <c r="V16" s="45">
        <v>0</v>
      </c>
      <c r="W16" s="45">
        <f t="shared" si="1"/>
        <v>0</v>
      </c>
      <c r="X16" s="45">
        <v>0</v>
      </c>
      <c r="Y16" s="45">
        <f t="shared" si="2"/>
        <v>0</v>
      </c>
      <c r="Z16" s="45">
        <v>0</v>
      </c>
      <c r="AA16" s="46">
        <f t="shared" si="3"/>
        <v>0</v>
      </c>
      <c r="AR16" s="4" t="s">
        <v>37</v>
      </c>
      <c r="AT16" s="4" t="s">
        <v>38</v>
      </c>
      <c r="AU16" s="4" t="s">
        <v>13</v>
      </c>
      <c r="AY16" s="4" t="s">
        <v>33</v>
      </c>
      <c r="BE16" s="47">
        <f t="shared" si="4"/>
        <v>8085</v>
      </c>
      <c r="BF16" s="47">
        <f t="shared" si="5"/>
        <v>0</v>
      </c>
      <c r="BG16" s="47">
        <f t="shared" si="6"/>
        <v>0</v>
      </c>
      <c r="BH16" s="47">
        <f t="shared" si="7"/>
        <v>0</v>
      </c>
      <c r="BI16" s="47">
        <f t="shared" si="8"/>
        <v>0</v>
      </c>
      <c r="BJ16" s="4" t="s">
        <v>1</v>
      </c>
      <c r="BK16" s="47">
        <f t="shared" si="9"/>
        <v>8085</v>
      </c>
      <c r="BL16" s="4" t="s">
        <v>36</v>
      </c>
      <c r="BM16" s="4" t="s">
        <v>48</v>
      </c>
    </row>
    <row r="17" spans="2:65" s="1" customFormat="1" ht="31.5" customHeight="1" x14ac:dyDescent="0.3">
      <c r="B17" s="38"/>
      <c r="C17" s="39" t="s">
        <v>49</v>
      </c>
      <c r="D17" s="39" t="s">
        <v>34</v>
      </c>
      <c r="E17" s="40" t="s">
        <v>50</v>
      </c>
      <c r="F17" s="62" t="s">
        <v>51</v>
      </c>
      <c r="G17" s="62"/>
      <c r="H17" s="62"/>
      <c r="I17" s="62"/>
      <c r="J17" s="41" t="s">
        <v>35</v>
      </c>
      <c r="K17" s="42">
        <v>21</v>
      </c>
      <c r="L17" s="63"/>
      <c r="M17" s="63"/>
      <c r="N17" s="63">
        <f t="shared" si="0"/>
        <v>0</v>
      </c>
      <c r="O17" s="63"/>
      <c r="P17" s="63"/>
      <c r="Q17" s="63"/>
      <c r="R17" s="43"/>
      <c r="T17" s="44" t="s">
        <v>0</v>
      </c>
      <c r="U17" s="10" t="s">
        <v>10</v>
      </c>
      <c r="V17" s="45">
        <v>0</v>
      </c>
      <c r="W17" s="45">
        <f t="shared" si="1"/>
        <v>0</v>
      </c>
      <c r="X17" s="45">
        <v>0</v>
      </c>
      <c r="Y17" s="45">
        <f t="shared" si="2"/>
        <v>0</v>
      </c>
      <c r="Z17" s="45">
        <v>0</v>
      </c>
      <c r="AA17" s="46">
        <f t="shared" si="3"/>
        <v>0</v>
      </c>
      <c r="AR17" s="4" t="s">
        <v>36</v>
      </c>
      <c r="AT17" s="4" t="s">
        <v>34</v>
      </c>
      <c r="AU17" s="4" t="s">
        <v>13</v>
      </c>
      <c r="AY17" s="4" t="s">
        <v>33</v>
      </c>
      <c r="BE17" s="47">
        <f t="shared" si="4"/>
        <v>0</v>
      </c>
      <c r="BF17" s="47">
        <f t="shared" si="5"/>
        <v>0</v>
      </c>
      <c r="BG17" s="47">
        <f t="shared" si="6"/>
        <v>0</v>
      </c>
      <c r="BH17" s="47">
        <f t="shared" si="7"/>
        <v>0</v>
      </c>
      <c r="BI17" s="47">
        <f t="shared" si="8"/>
        <v>0</v>
      </c>
      <c r="BJ17" s="4" t="s">
        <v>1</v>
      </c>
      <c r="BK17" s="47">
        <f t="shared" si="9"/>
        <v>0</v>
      </c>
      <c r="BL17" s="4" t="s">
        <v>36</v>
      </c>
      <c r="BM17" s="4" t="s">
        <v>52</v>
      </c>
    </row>
    <row r="18" spans="2:65" s="1" customFormat="1" ht="44.25" customHeight="1" x14ac:dyDescent="0.3">
      <c r="B18" s="38"/>
      <c r="C18" s="39" t="s">
        <v>53</v>
      </c>
      <c r="D18" s="39" t="s">
        <v>34</v>
      </c>
      <c r="E18" s="40" t="s">
        <v>54</v>
      </c>
      <c r="F18" s="62" t="s">
        <v>55</v>
      </c>
      <c r="G18" s="62"/>
      <c r="H18" s="62"/>
      <c r="I18" s="62"/>
      <c r="J18" s="41" t="s">
        <v>35</v>
      </c>
      <c r="K18" s="42">
        <v>21</v>
      </c>
      <c r="L18" s="63"/>
      <c r="M18" s="63"/>
      <c r="N18" s="63">
        <f t="shared" si="0"/>
        <v>0</v>
      </c>
      <c r="O18" s="63"/>
      <c r="P18" s="63"/>
      <c r="Q18" s="63"/>
      <c r="R18" s="43"/>
      <c r="T18" s="44" t="s">
        <v>0</v>
      </c>
      <c r="U18" s="10" t="s">
        <v>10</v>
      </c>
      <c r="V18" s="45">
        <v>0</v>
      </c>
      <c r="W18" s="45">
        <f t="shared" si="1"/>
        <v>0</v>
      </c>
      <c r="X18" s="45">
        <v>0</v>
      </c>
      <c r="Y18" s="45">
        <f t="shared" si="2"/>
        <v>0</v>
      </c>
      <c r="Z18" s="45">
        <v>0</v>
      </c>
      <c r="AA18" s="46">
        <f t="shared" si="3"/>
        <v>0</v>
      </c>
      <c r="AR18" s="4" t="s">
        <v>36</v>
      </c>
      <c r="AT18" s="4" t="s">
        <v>34</v>
      </c>
      <c r="AU18" s="4" t="s">
        <v>13</v>
      </c>
      <c r="AY18" s="4" t="s">
        <v>33</v>
      </c>
      <c r="BE18" s="47">
        <f t="shared" si="4"/>
        <v>0</v>
      </c>
      <c r="BF18" s="47">
        <f t="shared" si="5"/>
        <v>0</v>
      </c>
      <c r="BG18" s="47">
        <f t="shared" si="6"/>
        <v>0</v>
      </c>
      <c r="BH18" s="47">
        <f t="shared" si="7"/>
        <v>0</v>
      </c>
      <c r="BI18" s="47">
        <f t="shared" si="8"/>
        <v>0</v>
      </c>
      <c r="BJ18" s="4" t="s">
        <v>1</v>
      </c>
      <c r="BK18" s="47">
        <f t="shared" si="9"/>
        <v>0</v>
      </c>
      <c r="BL18" s="4" t="s">
        <v>36</v>
      </c>
      <c r="BM18" s="4" t="s">
        <v>56</v>
      </c>
    </row>
    <row r="19" spans="2:65" s="1" customFormat="1" ht="22.5" customHeight="1" x14ac:dyDescent="0.3">
      <c r="B19" s="38"/>
      <c r="C19" s="39" t="s">
        <v>57</v>
      </c>
      <c r="D19" s="39" t="s">
        <v>34</v>
      </c>
      <c r="E19" s="40" t="s">
        <v>58</v>
      </c>
      <c r="F19" s="62" t="s">
        <v>59</v>
      </c>
      <c r="G19" s="62"/>
      <c r="H19" s="62"/>
      <c r="I19" s="62"/>
      <c r="J19" s="41" t="s">
        <v>35</v>
      </c>
      <c r="K19" s="42">
        <v>21</v>
      </c>
      <c r="L19" s="63"/>
      <c r="M19" s="63"/>
      <c r="N19" s="63">
        <f t="shared" si="0"/>
        <v>0</v>
      </c>
      <c r="O19" s="63"/>
      <c r="P19" s="63"/>
      <c r="Q19" s="63"/>
      <c r="R19" s="43"/>
      <c r="T19" s="44" t="s">
        <v>0</v>
      </c>
      <c r="U19" s="10" t="s">
        <v>10</v>
      </c>
      <c r="V19" s="45">
        <v>0</v>
      </c>
      <c r="W19" s="45">
        <f t="shared" si="1"/>
        <v>0</v>
      </c>
      <c r="X19" s="45">
        <v>0</v>
      </c>
      <c r="Y19" s="45">
        <f t="shared" si="2"/>
        <v>0</v>
      </c>
      <c r="Z19" s="45">
        <v>0</v>
      </c>
      <c r="AA19" s="46">
        <f t="shared" si="3"/>
        <v>0</v>
      </c>
      <c r="AR19" s="4" t="s">
        <v>36</v>
      </c>
      <c r="AT19" s="4" t="s">
        <v>34</v>
      </c>
      <c r="AU19" s="4" t="s">
        <v>13</v>
      </c>
      <c r="AY19" s="4" t="s">
        <v>33</v>
      </c>
      <c r="BE19" s="47">
        <f t="shared" si="4"/>
        <v>0</v>
      </c>
      <c r="BF19" s="47">
        <f t="shared" si="5"/>
        <v>0</v>
      </c>
      <c r="BG19" s="47">
        <f t="shared" si="6"/>
        <v>0</v>
      </c>
      <c r="BH19" s="47">
        <f t="shared" si="7"/>
        <v>0</v>
      </c>
      <c r="BI19" s="47">
        <f t="shared" si="8"/>
        <v>0</v>
      </c>
      <c r="BJ19" s="4" t="s">
        <v>1</v>
      </c>
      <c r="BK19" s="47">
        <f t="shared" si="9"/>
        <v>0</v>
      </c>
      <c r="BL19" s="4" t="s">
        <v>36</v>
      </c>
      <c r="BM19" s="4" t="s">
        <v>60</v>
      </c>
    </row>
    <row r="20" spans="2:65" s="1" customFormat="1" ht="31.5" customHeight="1" x14ac:dyDescent="0.3">
      <c r="B20" s="38"/>
      <c r="C20" s="39" t="s">
        <v>41</v>
      </c>
      <c r="D20" s="39" t="s">
        <v>34</v>
      </c>
      <c r="E20" s="40" t="s">
        <v>61</v>
      </c>
      <c r="F20" s="62" t="s">
        <v>62</v>
      </c>
      <c r="G20" s="62"/>
      <c r="H20" s="62"/>
      <c r="I20" s="62"/>
      <c r="J20" s="41" t="s">
        <v>39</v>
      </c>
      <c r="K20" s="42">
        <v>237.15</v>
      </c>
      <c r="L20" s="63"/>
      <c r="M20" s="63"/>
      <c r="N20" s="63">
        <f t="shared" si="0"/>
        <v>0</v>
      </c>
      <c r="O20" s="63"/>
      <c r="P20" s="63"/>
      <c r="Q20" s="63"/>
      <c r="R20" s="43"/>
      <c r="T20" s="44" t="s">
        <v>0</v>
      </c>
      <c r="U20" s="10" t="s">
        <v>10</v>
      </c>
      <c r="V20" s="45">
        <v>0</v>
      </c>
      <c r="W20" s="45">
        <f t="shared" si="1"/>
        <v>0</v>
      </c>
      <c r="X20" s="45">
        <v>0</v>
      </c>
      <c r="Y20" s="45">
        <f t="shared" si="2"/>
        <v>0</v>
      </c>
      <c r="Z20" s="45">
        <v>0</v>
      </c>
      <c r="AA20" s="46">
        <f t="shared" si="3"/>
        <v>0</v>
      </c>
      <c r="AR20" s="4" t="s">
        <v>36</v>
      </c>
      <c r="AT20" s="4" t="s">
        <v>34</v>
      </c>
      <c r="AU20" s="4" t="s">
        <v>13</v>
      </c>
      <c r="AY20" s="4" t="s">
        <v>33</v>
      </c>
      <c r="BE20" s="47">
        <f t="shared" si="4"/>
        <v>0</v>
      </c>
      <c r="BF20" s="47">
        <f t="shared" si="5"/>
        <v>0</v>
      </c>
      <c r="BG20" s="47">
        <f t="shared" si="6"/>
        <v>0</v>
      </c>
      <c r="BH20" s="47">
        <f t="shared" si="7"/>
        <v>0</v>
      </c>
      <c r="BI20" s="47">
        <f t="shared" si="8"/>
        <v>0</v>
      </c>
      <c r="BJ20" s="4" t="s">
        <v>1</v>
      </c>
      <c r="BK20" s="47">
        <f t="shared" si="9"/>
        <v>0</v>
      </c>
      <c r="BL20" s="4" t="s">
        <v>36</v>
      </c>
      <c r="BM20" s="4" t="s">
        <v>63</v>
      </c>
    </row>
    <row r="21" spans="2:65" s="1" customFormat="1" ht="31.5" customHeight="1" x14ac:dyDescent="0.3">
      <c r="B21" s="38"/>
      <c r="C21" s="39" t="s">
        <v>64</v>
      </c>
      <c r="D21" s="39" t="s">
        <v>34</v>
      </c>
      <c r="E21" s="40" t="s">
        <v>65</v>
      </c>
      <c r="F21" s="62" t="s">
        <v>66</v>
      </c>
      <c r="G21" s="62"/>
      <c r="H21" s="62"/>
      <c r="I21" s="62"/>
      <c r="J21" s="41" t="s">
        <v>39</v>
      </c>
      <c r="K21" s="42">
        <v>237.15</v>
      </c>
      <c r="L21" s="63"/>
      <c r="M21" s="63"/>
      <c r="N21" s="63">
        <f t="shared" si="0"/>
        <v>0</v>
      </c>
      <c r="O21" s="63"/>
      <c r="P21" s="63"/>
      <c r="Q21" s="63"/>
      <c r="R21" s="43"/>
      <c r="T21" s="44" t="s">
        <v>0</v>
      </c>
      <c r="U21" s="10" t="s">
        <v>10</v>
      </c>
      <c r="V21" s="45">
        <v>0</v>
      </c>
      <c r="W21" s="45">
        <f t="shared" si="1"/>
        <v>0</v>
      </c>
      <c r="X21" s="45">
        <v>0</v>
      </c>
      <c r="Y21" s="45">
        <f t="shared" si="2"/>
        <v>0</v>
      </c>
      <c r="Z21" s="45">
        <v>0</v>
      </c>
      <c r="AA21" s="46">
        <f t="shared" si="3"/>
        <v>0</v>
      </c>
      <c r="AR21" s="4" t="s">
        <v>36</v>
      </c>
      <c r="AT21" s="4" t="s">
        <v>34</v>
      </c>
      <c r="AU21" s="4" t="s">
        <v>13</v>
      </c>
      <c r="AY21" s="4" t="s">
        <v>33</v>
      </c>
      <c r="BE21" s="47">
        <f t="shared" si="4"/>
        <v>0</v>
      </c>
      <c r="BF21" s="47">
        <f t="shared" si="5"/>
        <v>0</v>
      </c>
      <c r="BG21" s="47">
        <f t="shared" si="6"/>
        <v>0</v>
      </c>
      <c r="BH21" s="47">
        <f t="shared" si="7"/>
        <v>0</v>
      </c>
      <c r="BI21" s="47">
        <f t="shared" si="8"/>
        <v>0</v>
      </c>
      <c r="BJ21" s="4" t="s">
        <v>1</v>
      </c>
      <c r="BK21" s="47">
        <f t="shared" si="9"/>
        <v>0</v>
      </c>
      <c r="BL21" s="4" t="s">
        <v>36</v>
      </c>
      <c r="BM21" s="4" t="s">
        <v>67</v>
      </c>
    </row>
  </sheetData>
  <mergeCells count="32">
    <mergeCell ref="N14:Q14"/>
    <mergeCell ref="F20:I20"/>
    <mergeCell ref="L20:M20"/>
    <mergeCell ref="N20:Q20"/>
    <mergeCell ref="F21:I21"/>
    <mergeCell ref="L21:M21"/>
    <mergeCell ref="N21:Q21"/>
    <mergeCell ref="F17:I17"/>
    <mergeCell ref="L17:M17"/>
    <mergeCell ref="N17:Q17"/>
    <mergeCell ref="F18:I18"/>
    <mergeCell ref="L18:M18"/>
    <mergeCell ref="N18:Q18"/>
    <mergeCell ref="F19:I19"/>
    <mergeCell ref="L19:M19"/>
    <mergeCell ref="N19:Q19"/>
    <mergeCell ref="F15:I15"/>
    <mergeCell ref="L15:M15"/>
    <mergeCell ref="N15:Q15"/>
    <mergeCell ref="F16:I16"/>
    <mergeCell ref="L16:M16"/>
    <mergeCell ref="N16:Q16"/>
    <mergeCell ref="F12:I12"/>
    <mergeCell ref="L12:M12"/>
    <mergeCell ref="N12:Q12"/>
    <mergeCell ref="N13:Q13"/>
    <mergeCell ref="C2:Q2"/>
    <mergeCell ref="F4:P4"/>
    <mergeCell ref="F5:P5"/>
    <mergeCell ref="M7:P7"/>
    <mergeCell ref="M9:Q9"/>
    <mergeCell ref="M10:Q10"/>
  </mergeCell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01 - S1.1 - Učebna přírod...</vt:lpstr>
      <vt:lpstr>'01 - S1.1 - Učebna přírod...'!Názvy_tisku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Wolf_PC\wolf</dc:creator>
  <cp:lastModifiedBy>Honza</cp:lastModifiedBy>
  <dcterms:created xsi:type="dcterms:W3CDTF">2020-05-07T06:19:00Z</dcterms:created>
  <dcterms:modified xsi:type="dcterms:W3CDTF">2020-07-13T13:11:08Z</dcterms:modified>
</cp:coreProperties>
</file>