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23"/>
  <workbookPr filterPrivacy="1" defaultThemeVersion="124226"/>
  <xr:revisionPtr revIDLastSave="0" documentId="8_{A4F8473E-167E-E048-96A2-42152259A23B}" xr6:coauthVersionLast="40" xr6:coauthVersionMax="40" xr10:uidLastSave="{00000000-0000-0000-0000-000000000000}"/>
  <bookViews>
    <workbookView xWindow="0" yWindow="460" windowWidth="28800" windowHeight="161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23" i="1"/>
  <c r="G12" i="1"/>
  <c r="G24" i="1"/>
  <c r="G18" i="1" l="1"/>
  <c r="G9" i="1"/>
  <c r="G19" i="1"/>
  <c r="G6" i="1"/>
  <c r="G7" i="1"/>
  <c r="D21" i="1" l="1"/>
  <c r="D16" i="1"/>
  <c r="D14" i="1"/>
  <c r="G10" i="1" l="1"/>
  <c r="G11" i="1"/>
  <c r="G13" i="1"/>
  <c r="G14" i="1"/>
  <c r="G15" i="1"/>
  <c r="G16" i="1"/>
  <c r="G20" i="1"/>
  <c r="G21" i="1"/>
  <c r="G22" i="1"/>
  <c r="G26" i="1"/>
  <c r="G27" i="1"/>
  <c r="G29" i="1" l="1"/>
  <c r="G30" i="1" s="1"/>
  <c r="G31" i="1" s="1"/>
</calcChain>
</file>

<file path=xl/sharedStrings.xml><?xml version="1.0" encoding="utf-8"?>
<sst xmlns="http://schemas.openxmlformats.org/spreadsheetml/2006/main" count="108" uniqueCount="54">
  <si>
    <t>popis prací</t>
  </si>
  <si>
    <t>MJ</t>
  </si>
  <si>
    <t>množství</t>
  </si>
  <si>
    <t>Kč / MJ</t>
  </si>
  <si>
    <t>celkem       Kč</t>
  </si>
  <si>
    <t xml:space="preserve">materiál </t>
  </si>
  <si>
    <t>montáž</t>
  </si>
  <si>
    <t>Celkem Kč bez DPH</t>
  </si>
  <si>
    <t>DPH 15%</t>
  </si>
  <si>
    <t>Celkem Kč vč. DPH</t>
  </si>
  <si>
    <t>kpl</t>
  </si>
  <si>
    <t>ks</t>
  </si>
  <si>
    <t xml:space="preserve"> </t>
  </si>
  <si>
    <t>m2</t>
  </si>
  <si>
    <t>poznámky</t>
  </si>
  <si>
    <t>hod</t>
  </si>
  <si>
    <t>odhad</t>
  </si>
  <si>
    <t>demontáž dvou stěn v pokoji 1.NP komplet a dvou stěn vnitřní obložení</t>
  </si>
  <si>
    <t>tepelná izolace z minerální vlny tl.60mm pro dvě obvodové stěny</t>
  </si>
  <si>
    <t>tepelná izolace z XPS polystyrenu (sokl) tl.60mm pro dvě obvodové stěny</t>
  </si>
  <si>
    <t>doprava materiálu na stavbu</t>
  </si>
  <si>
    <t>úprava kabelových rozvodů elektroinstalací, zřízení 8ks silových zásuvek</t>
  </si>
  <si>
    <t>terasa v 1.NP - podkladní rošt z exotického dřeva vč. zajištění rovinnosti</t>
  </si>
  <si>
    <t>bm</t>
  </si>
  <si>
    <t xml:space="preserve">terasa v 1.NP - opěrná stěna z betonových palisádových sloupků </t>
  </si>
  <si>
    <t>terasa v 1.NP - zhutněný štěrkový podklad vč. úpravy terénu a vrstvy geotextilie</t>
  </si>
  <si>
    <t>stavební práce vč. dopravy dělníků na stavbu</t>
  </si>
  <si>
    <t xml:space="preserve">dřevěnná okna s izolačním dvousklem 1700x1825mm vč. kování </t>
  </si>
  <si>
    <t>obložení 2 stěn v 1.NP z prken (sibiřský modřín tl.20mm) ze strany exteriéru vč. spojovacího materiálu</t>
  </si>
  <si>
    <t>obložení 4 stěn v 1.NP z palubek (smrk tl.12mm) ze strany interiéru vč. spojovacího materiálu</t>
  </si>
  <si>
    <t xml:space="preserve">  </t>
  </si>
  <si>
    <t>NA</t>
  </si>
  <si>
    <t>(varianta 2 bude březová překližka, bude upřesněno)</t>
  </si>
  <si>
    <t>terasa v 1.NP - podlaha (termowood)</t>
  </si>
  <si>
    <t>řízení a kontrola prací na stavbě,návrh technického řešení, koordinace prací, fakturace s dodavateli, odsouhlasení vzorků, konzultace s klientem</t>
  </si>
  <si>
    <t>Překližka Bříza S/BB, 9 vrstev (cena je stejná 260/m2)</t>
  </si>
  <si>
    <t>odhad za celek</t>
  </si>
  <si>
    <t xml:space="preserve">vykopaná zemina (pro novou terasu) bude ponechána na pozemku </t>
  </si>
  <si>
    <t>dřevěnné ostění kolem oken / materiál</t>
  </si>
  <si>
    <t>materiál / popis prací</t>
  </si>
  <si>
    <t>provizorní zakrytí stěn stavby geotextilií (300 g/m2)</t>
  </si>
  <si>
    <t>ztužení stěn hranoly ve vodorovném směru vč. spojovacího materiálu (knstrukční masivní dřevo NSI smrk)</t>
  </si>
  <si>
    <t xml:space="preserve">úprava kouřovod uv 1.NP vč. zřízení nového otvoru do komínu </t>
  </si>
  <si>
    <t>(ODB desky na zajištění / zaslepení objektu po dobu výroby oken)</t>
  </si>
  <si>
    <t>(na základě 2 poptávek)</t>
  </si>
  <si>
    <t>terasa</t>
  </si>
  <si>
    <t xml:space="preserve">(1 374,00 Kč celé balení je pro 75m2)
</t>
  </si>
  <si>
    <t>(nátěr dřevěnného obložení v 1.NP ze strany interiéru i exteriéru, nátěr)</t>
  </si>
  <si>
    <t xml:space="preserve">dřevěnná okna s izolačním dvousklem 830x540mm vč. Kování </t>
  </si>
  <si>
    <t>Parozábrana (např. DEKFOL N 140)</t>
  </si>
  <si>
    <t>(materiál)</t>
  </si>
  <si>
    <t>dřevěné otevíravé okenice pro 3ks oken (truhlářský výrobek na míru). Budou otočné, pro balkonové dveře posuvné)</t>
  </si>
  <si>
    <t>(počet hodin a hodinové sazby). Zadá dodavtel</t>
  </si>
  <si>
    <t>odvoz kontejneru s odpadem a jeho likvidace na skládku)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</si>
</sst>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&quot;Kč&quot;"/>
    <numFmt numFmtId="166" formatCode="_-* #,##0\ [$Kč-405]_-;\-* #,##0\ [$Kč-405]_-;_-* &quot;-&quot;??\ [$Kč-405]_-;_-@_-"/>
  </numFmts>
  <fonts count="6">
    <font>
      <sz val="11"/>
      <color theme="1"/>
      <name val="Calibri"/>
      <family val="2"/>
      <scheme val="minor"/>
    </font>
    <font>
      <b/>
      <sz val="11"/>
      <color theme="1"/>
      <name val="Helvetica Light"/>
      <charset val="238"/>
    </font>
    <font>
      <sz val="11"/>
      <color theme="1"/>
      <name val="Helvetica Light"/>
      <charset val="238"/>
    </font>
    <font>
      <b/>
      <sz val="12"/>
      <color theme="1"/>
      <name val="Helvetica Light"/>
      <charset val="238"/>
    </font>
    <font>
      <u/>
      <sz val="11"/>
      <color theme="1"/>
      <name val="Helvetica Light"/>
      <charset val="238"/>
    </font>
    <font>
      <b/>
      <sz val="14"/>
      <color theme="1"/>
      <name val="Helvetica Ligh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3" fontId="2" fillId="0" borderId="0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0" fontId="2" fillId="0" borderId="7" xfId="0" applyFont="1" applyFill="1" applyBorder="1" applyAlignment="1">
      <alignment vertical="center" wrapText="1"/>
    </xf>
    <xf numFmtId="3" fontId="2" fillId="0" borderId="8" xfId="0" applyNumberFormat="1" applyFont="1" applyBorder="1"/>
    <xf numFmtId="3" fontId="1" fillId="0" borderId="0" xfId="0" applyNumberFormat="1" applyFont="1"/>
    <xf numFmtId="0" fontId="2" fillId="0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2" fillId="2" borderId="5" xfId="0" applyNumberFormat="1" applyFont="1" applyFill="1" applyBorder="1"/>
    <xf numFmtId="49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4" fillId="0" borderId="0" xfId="0" applyNumberFormat="1" applyFont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wrapText="1"/>
    </xf>
    <xf numFmtId="164" fontId="1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wrapText="1"/>
    </xf>
    <xf numFmtId="165" fontId="2" fillId="0" borderId="3" xfId="0" applyNumberFormat="1" applyFont="1" applyBorder="1"/>
    <xf numFmtId="165" fontId="1" fillId="0" borderId="9" xfId="0" applyNumberFormat="1" applyFont="1" applyBorder="1"/>
    <xf numFmtId="165" fontId="1" fillId="2" borderId="6" xfId="0" applyNumberFormat="1" applyFont="1" applyFill="1" applyBorder="1"/>
    <xf numFmtId="165" fontId="2" fillId="0" borderId="3" xfId="0" applyNumberFormat="1" applyFont="1" applyFill="1" applyBorder="1"/>
    <xf numFmtId="0" fontId="2" fillId="0" borderId="0" xfId="0" applyFont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/>
    <xf numFmtId="166" fontId="2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6" fontId="1" fillId="3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/>
    <xf numFmtId="0" fontId="1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Fill="1" applyBorder="1"/>
    <xf numFmtId="3" fontId="5" fillId="3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3" fontId="3" fillId="4" borderId="1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26</xdr:row>
      <xdr:rowOff>635000</xdr:rowOff>
    </xdr:from>
    <xdr:to>
      <xdr:col>7</xdr:col>
      <xdr:colOff>406400</xdr:colOff>
      <xdr:row>26</xdr:row>
      <xdr:rowOff>635000</xdr:rowOff>
    </xdr:to>
    <xdr:cxnSp macro="">
      <xdr:nvCxnSpPr>
        <xdr:cNvPr id="10" name="Přímá spojovací šipka 9">
          <a:extLst>
            <a:ext uri="{FF2B5EF4-FFF2-40B4-BE49-F238E27FC236}">
              <a16:creationId xmlns:a16="http://schemas.microsoft.com/office/drawing/2014/main" id="{F0768FB4-1734-2A4B-AF0B-D0B918BB5568}"/>
            </a:ext>
          </a:extLst>
        </xdr:cNvPr>
        <xdr:cNvCxnSpPr/>
      </xdr:nvCxnSpPr>
      <xdr:spPr>
        <a:xfrm flipH="1">
          <a:off x="10007600" y="12179300"/>
          <a:ext cx="2235200" cy="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1079500</xdr:colOff>
      <xdr:row>25</xdr:row>
      <xdr:rowOff>139700</xdr:rowOff>
    </xdr:from>
    <xdr:to>
      <xdr:col>7</xdr:col>
      <xdr:colOff>444500</xdr:colOff>
      <xdr:row>25</xdr:row>
      <xdr:rowOff>152400</xdr:rowOff>
    </xdr:to>
    <xdr:cxnSp macro="">
      <xdr:nvCxnSpPr>
        <xdr:cNvPr id="12" name="Přímá spojovací šipka 11">
          <a:extLst>
            <a:ext uri="{FF2B5EF4-FFF2-40B4-BE49-F238E27FC236}">
              <a16:creationId xmlns:a16="http://schemas.microsoft.com/office/drawing/2014/main" id="{3438DD75-36CD-CB4A-A579-38050A94728F}"/>
            </a:ext>
          </a:extLst>
        </xdr:cNvPr>
        <xdr:cNvCxnSpPr/>
      </xdr:nvCxnSpPr>
      <xdr:spPr>
        <a:xfrm flipH="1" flipV="1">
          <a:off x="8445500" y="11061700"/>
          <a:ext cx="3835400" cy="1270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H28" sqref="H28"/>
    </sheetView>
  </sheetViews>
  <sheetFormatPr baseColWidth="10" defaultColWidth="48.6640625" defaultRowHeight="28" customHeight="1"/>
  <cols>
    <col min="1" max="1" width="11.1640625" style="1" customWidth="1"/>
    <col min="2" max="2" width="57.1640625" style="1" customWidth="1"/>
    <col min="3" max="3" width="14.1640625" style="27" customWidth="1"/>
    <col min="4" max="4" width="14.1640625" style="28" customWidth="1"/>
    <col min="5" max="5" width="21.6640625" style="27" customWidth="1"/>
    <col min="6" max="6" width="16" style="1" customWidth="1"/>
    <col min="7" max="7" width="18.33203125" style="1" customWidth="1"/>
    <col min="8" max="8" width="35.33203125" style="1" customWidth="1"/>
    <col min="9" max="9" width="26.5" style="1" customWidth="1"/>
    <col min="10" max="11" width="35.6640625" style="1" customWidth="1"/>
    <col min="12" max="16384" width="48.6640625" style="1"/>
  </cols>
  <sheetData>
    <row r="1" spans="2:10" ht="51" customHeight="1"/>
    <row r="2" spans="2:10" ht="28" customHeight="1">
      <c r="B2" s="44" t="s">
        <v>39</v>
      </c>
      <c r="C2" s="44" t="s">
        <v>1</v>
      </c>
      <c r="D2" s="44" t="s">
        <v>2</v>
      </c>
      <c r="E2" s="45" t="s">
        <v>3</v>
      </c>
      <c r="F2" s="45"/>
      <c r="G2" s="46" t="s">
        <v>4</v>
      </c>
      <c r="H2" s="58" t="s">
        <v>14</v>
      </c>
      <c r="I2" s="40" t="s">
        <v>12</v>
      </c>
      <c r="J2" s="40"/>
    </row>
    <row r="3" spans="2:10" ht="28" customHeight="1">
      <c r="B3" s="44" t="s">
        <v>0</v>
      </c>
      <c r="C3" s="44" t="s">
        <v>1</v>
      </c>
      <c r="D3" s="44"/>
      <c r="E3" s="2" t="s">
        <v>5</v>
      </c>
      <c r="F3" s="2" t="s">
        <v>6</v>
      </c>
      <c r="G3" s="46"/>
      <c r="H3" s="40"/>
      <c r="I3" s="40"/>
      <c r="J3" s="40"/>
    </row>
    <row r="4" spans="2:10" ht="28" customHeight="1">
      <c r="B4" s="3" t="s">
        <v>17</v>
      </c>
      <c r="C4" s="17" t="s">
        <v>13</v>
      </c>
      <c r="D4" s="31">
        <v>20</v>
      </c>
      <c r="E4" s="34">
        <v>0</v>
      </c>
      <c r="F4" s="42"/>
      <c r="G4" s="36" t="s">
        <v>12</v>
      </c>
      <c r="H4" s="5"/>
      <c r="I4" s="5"/>
    </row>
    <row r="5" spans="2:10" ht="28" customHeight="1">
      <c r="B5" s="3" t="s">
        <v>40</v>
      </c>
      <c r="C5" s="17" t="s">
        <v>13</v>
      </c>
      <c r="D5" s="31">
        <v>20</v>
      </c>
      <c r="E5" s="34">
        <v>20</v>
      </c>
      <c r="F5" s="42"/>
      <c r="G5" s="36">
        <f t="shared" ref="G4:G27" si="0">D5*(E5+F5)</f>
        <v>400</v>
      </c>
      <c r="H5" s="5"/>
      <c r="I5" s="5"/>
    </row>
    <row r="6" spans="2:10" ht="28" customHeight="1">
      <c r="B6" s="3" t="s">
        <v>48</v>
      </c>
      <c r="C6" s="17" t="s">
        <v>11</v>
      </c>
      <c r="D6" s="33">
        <v>2</v>
      </c>
      <c r="E6" s="41">
        <v>10000</v>
      </c>
      <c r="F6" s="43"/>
      <c r="G6" s="39">
        <f t="shared" si="0"/>
        <v>20000</v>
      </c>
      <c r="H6" s="32" t="s">
        <v>16</v>
      </c>
      <c r="I6" s="5"/>
    </row>
    <row r="7" spans="2:10" ht="28" customHeight="1">
      <c r="B7" s="3" t="s">
        <v>27</v>
      </c>
      <c r="C7" s="17" t="s">
        <v>11</v>
      </c>
      <c r="D7" s="33">
        <v>1</v>
      </c>
      <c r="E7" s="41">
        <v>30000</v>
      </c>
      <c r="F7" s="43"/>
      <c r="G7" s="39">
        <f t="shared" si="0"/>
        <v>30000</v>
      </c>
      <c r="H7" s="32" t="s">
        <v>16</v>
      </c>
      <c r="I7" s="5"/>
    </row>
    <row r="8" spans="2:10" ht="28" customHeight="1">
      <c r="B8" s="3" t="s">
        <v>51</v>
      </c>
      <c r="C8" s="17" t="s">
        <v>10</v>
      </c>
      <c r="D8" s="33">
        <v>3</v>
      </c>
      <c r="E8" s="41" t="s">
        <v>31</v>
      </c>
      <c r="F8" s="43"/>
      <c r="G8" s="39">
        <v>15000</v>
      </c>
      <c r="H8" s="32" t="s">
        <v>36</v>
      </c>
      <c r="I8" s="5"/>
    </row>
    <row r="9" spans="2:10" ht="28" customHeight="1">
      <c r="B9" s="3" t="s">
        <v>38</v>
      </c>
      <c r="C9" s="17" t="s">
        <v>10</v>
      </c>
      <c r="D9" s="31">
        <v>3</v>
      </c>
      <c r="E9" s="34">
        <v>2000</v>
      </c>
      <c r="F9" s="42"/>
      <c r="G9" s="36">
        <f>D9*E9</f>
        <v>6000</v>
      </c>
      <c r="H9" s="32" t="s">
        <v>16</v>
      </c>
      <c r="I9" s="5"/>
    </row>
    <row r="10" spans="2:10" ht="28" customHeight="1">
      <c r="B10" s="3" t="s">
        <v>18</v>
      </c>
      <c r="C10" s="17" t="s">
        <v>13</v>
      </c>
      <c r="D10" s="31">
        <v>20</v>
      </c>
      <c r="E10" s="34">
        <v>45</v>
      </c>
      <c r="F10" s="42"/>
      <c r="G10" s="36">
        <f t="shared" si="0"/>
        <v>900</v>
      </c>
      <c r="H10" s="5" t="s">
        <v>12</v>
      </c>
      <c r="I10" s="5"/>
    </row>
    <row r="11" spans="2:10" ht="28" customHeight="1">
      <c r="B11" s="3" t="s">
        <v>19</v>
      </c>
      <c r="C11" s="17" t="s">
        <v>13</v>
      </c>
      <c r="D11" s="31">
        <v>3</v>
      </c>
      <c r="E11" s="34">
        <v>150</v>
      </c>
      <c r="F11" s="42"/>
      <c r="G11" s="36">
        <f t="shared" si="0"/>
        <v>450</v>
      </c>
      <c r="H11" s="5"/>
      <c r="I11" s="5"/>
    </row>
    <row r="12" spans="2:10" ht="37" customHeight="1">
      <c r="B12" s="3" t="s">
        <v>49</v>
      </c>
      <c r="C12" s="17" t="s">
        <v>23</v>
      </c>
      <c r="D12" s="31">
        <v>25</v>
      </c>
      <c r="E12" s="34">
        <v>20</v>
      </c>
      <c r="F12" s="42"/>
      <c r="G12" s="36">
        <f>D12*(E12+F12)</f>
        <v>500</v>
      </c>
      <c r="H12" s="30" t="s">
        <v>46</v>
      </c>
      <c r="I12" s="5"/>
    </row>
    <row r="13" spans="2:10" ht="37" customHeight="1">
      <c r="B13" s="3" t="s">
        <v>41</v>
      </c>
      <c r="C13" s="17" t="s">
        <v>10</v>
      </c>
      <c r="D13" s="31">
        <v>1</v>
      </c>
      <c r="E13" s="41">
        <v>3000</v>
      </c>
      <c r="F13" s="42"/>
      <c r="G13" s="36">
        <f t="shared" si="0"/>
        <v>3000</v>
      </c>
      <c r="H13" s="32" t="s">
        <v>16</v>
      </c>
      <c r="I13" s="5"/>
    </row>
    <row r="14" spans="2:10" ht="37" customHeight="1">
      <c r="B14" s="3" t="s">
        <v>28</v>
      </c>
      <c r="C14" s="17" t="s">
        <v>13</v>
      </c>
      <c r="D14" s="31">
        <f>(5.06+0.125+3.34+0.125)*2.1*1.2+1.3*0.9*1.2-1.7*1.8</f>
        <v>20.141999999999999</v>
      </c>
      <c r="E14" s="34">
        <v>860</v>
      </c>
      <c r="F14" s="42"/>
      <c r="G14" s="36">
        <f t="shared" si="0"/>
        <v>17322.12</v>
      </c>
      <c r="H14" s="5"/>
      <c r="I14" s="5"/>
    </row>
    <row r="15" spans="2:10" ht="37" customHeight="1">
      <c r="B15" s="3" t="s">
        <v>29</v>
      </c>
      <c r="C15" s="17" t="s">
        <v>13</v>
      </c>
      <c r="D15" s="31">
        <v>40.5</v>
      </c>
      <c r="E15" s="34">
        <v>260</v>
      </c>
      <c r="F15" s="42"/>
      <c r="G15" s="36">
        <f t="shared" si="0"/>
        <v>10530</v>
      </c>
      <c r="H15" s="35" t="s">
        <v>32</v>
      </c>
      <c r="I15" s="30" t="s">
        <v>35</v>
      </c>
    </row>
    <row r="16" spans="2:10" ht="37" customHeight="1">
      <c r="B16" s="3" t="s">
        <v>47</v>
      </c>
      <c r="C16" s="17" t="s">
        <v>13</v>
      </c>
      <c r="D16" s="31">
        <f>(5.06+0.125+3.34+0.125)*2.1+1.3*0.9-1.7*1.8+(5.06+0.125+3.34+0.125)*2.1*2-1.7*1.8</f>
        <v>49.545000000000002</v>
      </c>
      <c r="E16" s="41">
        <v>50</v>
      </c>
      <c r="F16" s="42"/>
      <c r="G16" s="36">
        <f t="shared" si="0"/>
        <v>2477.25</v>
      </c>
      <c r="H16" s="32" t="s">
        <v>12</v>
      </c>
      <c r="I16" s="5"/>
    </row>
    <row r="17" spans="1:9" ht="37" customHeight="1">
      <c r="B17" s="3" t="s">
        <v>21</v>
      </c>
      <c r="C17" s="17" t="s">
        <v>10</v>
      </c>
      <c r="D17" s="31">
        <v>1</v>
      </c>
      <c r="E17" s="34">
        <v>4000</v>
      </c>
      <c r="F17" s="42"/>
      <c r="G17" s="36">
        <v>5000</v>
      </c>
      <c r="H17" s="32" t="s">
        <v>16</v>
      </c>
      <c r="I17" s="5"/>
    </row>
    <row r="18" spans="1:9" ht="37" customHeight="1">
      <c r="B18" s="3" t="s">
        <v>42</v>
      </c>
      <c r="C18" s="17" t="s">
        <v>10</v>
      </c>
      <c r="D18" s="31">
        <v>1</v>
      </c>
      <c r="E18" s="34">
        <v>10000</v>
      </c>
      <c r="F18" s="42"/>
      <c r="G18" s="36">
        <f>E18</f>
        <v>10000</v>
      </c>
      <c r="H18" s="32" t="s">
        <v>16</v>
      </c>
      <c r="I18" s="5"/>
    </row>
    <row r="19" spans="1:9" ht="37" customHeight="1">
      <c r="A19" s="1" t="s">
        <v>45</v>
      </c>
      <c r="B19" s="3" t="s">
        <v>25</v>
      </c>
      <c r="C19" s="17" t="s">
        <v>10</v>
      </c>
      <c r="D19" s="31">
        <v>1</v>
      </c>
      <c r="E19" s="34">
        <v>5000</v>
      </c>
      <c r="F19" s="42"/>
      <c r="G19" s="36">
        <f t="shared" si="0"/>
        <v>5000</v>
      </c>
      <c r="H19" s="32" t="s">
        <v>16</v>
      </c>
      <c r="I19" s="5"/>
    </row>
    <row r="20" spans="1:9" ht="37" customHeight="1">
      <c r="A20" s="1" t="s">
        <v>45</v>
      </c>
      <c r="B20" s="3" t="s">
        <v>22</v>
      </c>
      <c r="C20" s="17" t="s">
        <v>10</v>
      </c>
      <c r="D20" s="31">
        <v>1</v>
      </c>
      <c r="E20" s="34">
        <v>8000</v>
      </c>
      <c r="F20" s="42"/>
      <c r="G20" s="36">
        <f t="shared" si="0"/>
        <v>8000</v>
      </c>
      <c r="H20" s="32" t="s">
        <v>16</v>
      </c>
      <c r="I20" s="5"/>
    </row>
    <row r="21" spans="1:9" ht="37" customHeight="1">
      <c r="A21" s="1" t="s">
        <v>45</v>
      </c>
      <c r="B21" s="3" t="s">
        <v>33</v>
      </c>
      <c r="C21" s="17" t="s">
        <v>13</v>
      </c>
      <c r="D21" s="31">
        <f>3.9*5*1.15</f>
        <v>22.424999999999997</v>
      </c>
      <c r="E21" s="34">
        <v>900</v>
      </c>
      <c r="F21" s="42"/>
      <c r="G21" s="36">
        <f t="shared" si="0"/>
        <v>20182.499999999996</v>
      </c>
      <c r="H21" s="32" t="s">
        <v>44</v>
      </c>
      <c r="I21" s="5"/>
    </row>
    <row r="22" spans="1:9" ht="37" customHeight="1">
      <c r="A22" s="1" t="s">
        <v>45</v>
      </c>
      <c r="B22" s="3" t="s">
        <v>24</v>
      </c>
      <c r="C22" s="17" t="s">
        <v>23</v>
      </c>
      <c r="D22" s="31">
        <v>5</v>
      </c>
      <c r="E22" s="34">
        <v>1500</v>
      </c>
      <c r="F22" s="42"/>
      <c r="G22" s="36">
        <f t="shared" si="0"/>
        <v>7500</v>
      </c>
      <c r="H22" s="32" t="s">
        <v>12</v>
      </c>
      <c r="I22" s="5"/>
    </row>
    <row r="23" spans="1:9" ht="47" customHeight="1">
      <c r="B23" s="3" t="s">
        <v>53</v>
      </c>
      <c r="C23" s="17" t="s">
        <v>11</v>
      </c>
      <c r="D23" s="31">
        <v>1</v>
      </c>
      <c r="E23" s="34" t="s">
        <v>12</v>
      </c>
      <c r="F23" s="42">
        <v>10000</v>
      </c>
      <c r="G23" s="36">
        <f>F23</f>
        <v>10000</v>
      </c>
      <c r="H23" s="57" t="s">
        <v>37</v>
      </c>
      <c r="I23" s="5" t="s">
        <v>12</v>
      </c>
    </row>
    <row r="24" spans="1:9" ht="47" customHeight="1">
      <c r="A24" s="1" t="s">
        <v>50</v>
      </c>
      <c r="B24" s="3" t="s">
        <v>43</v>
      </c>
      <c r="C24" s="17" t="s">
        <v>13</v>
      </c>
      <c r="D24" s="31">
        <v>5</v>
      </c>
      <c r="E24" s="34"/>
      <c r="F24" s="42">
        <v>200</v>
      </c>
      <c r="G24" s="36">
        <f>D24*F24</f>
        <v>1000</v>
      </c>
      <c r="H24" s="30"/>
      <c r="I24" s="5"/>
    </row>
    <row r="25" spans="1:9" ht="28" customHeight="1" thickBot="1">
      <c r="B25" s="3" t="s">
        <v>20</v>
      </c>
      <c r="C25" s="17" t="s">
        <v>10</v>
      </c>
      <c r="D25" s="31">
        <v>1</v>
      </c>
      <c r="E25" s="34" t="s">
        <v>12</v>
      </c>
      <c r="F25" s="42"/>
      <c r="G25" s="39">
        <v>5000</v>
      </c>
      <c r="H25" s="32" t="s">
        <v>12</v>
      </c>
      <c r="I25" s="5"/>
    </row>
    <row r="26" spans="1:9" ht="49" customHeight="1" thickBot="1">
      <c r="B26" s="48" t="s">
        <v>26</v>
      </c>
      <c r="C26" s="49" t="s">
        <v>15</v>
      </c>
      <c r="D26" s="56">
        <v>150</v>
      </c>
      <c r="E26" s="50">
        <v>0</v>
      </c>
      <c r="F26" s="47">
        <v>300</v>
      </c>
      <c r="G26" s="51">
        <f t="shared" si="0"/>
        <v>45000</v>
      </c>
      <c r="H26" s="59" t="s">
        <v>52</v>
      </c>
      <c r="I26" s="5"/>
    </row>
    <row r="27" spans="1:9" ht="74" customHeight="1" thickBot="1">
      <c r="B27" s="52" t="s">
        <v>34</v>
      </c>
      <c r="C27" s="53" t="s">
        <v>15</v>
      </c>
      <c r="D27" s="56">
        <v>50</v>
      </c>
      <c r="E27" s="54">
        <v>0</v>
      </c>
      <c r="F27" s="47">
        <v>500</v>
      </c>
      <c r="G27" s="55">
        <f t="shared" si="0"/>
        <v>25000</v>
      </c>
      <c r="H27" s="59"/>
      <c r="I27" s="5"/>
    </row>
    <row r="28" spans="1:9" ht="28" customHeight="1">
      <c r="B28" s="6"/>
      <c r="C28" s="19"/>
      <c r="D28" s="20"/>
      <c r="E28" s="34" t="s">
        <v>12</v>
      </c>
      <c r="F28" s="4"/>
      <c r="G28" s="36"/>
      <c r="H28" s="5"/>
      <c r="I28" s="5"/>
    </row>
    <row r="29" spans="1:9" ht="28" customHeight="1">
      <c r="B29" s="7" t="s">
        <v>7</v>
      </c>
      <c r="C29" s="21"/>
      <c r="D29" s="22"/>
      <c r="E29" s="23"/>
      <c r="F29" s="8"/>
      <c r="G29" s="37">
        <f>SUM(G4:G28)</f>
        <v>248261.87</v>
      </c>
      <c r="H29" s="5"/>
      <c r="I29" s="5"/>
    </row>
    <row r="30" spans="1:9" ht="28" customHeight="1">
      <c r="B30" s="10" t="s">
        <v>8</v>
      </c>
      <c r="C30" s="19"/>
      <c r="D30" s="17"/>
      <c r="E30" s="18"/>
      <c r="F30" s="4"/>
      <c r="G30" s="36">
        <f>G29*0.15</f>
        <v>37239.280500000001</v>
      </c>
      <c r="I30" s="5"/>
    </row>
    <row r="31" spans="1:9" ht="28" customHeight="1">
      <c r="B31" s="11" t="s">
        <v>9</v>
      </c>
      <c r="C31" s="24"/>
      <c r="D31" s="25"/>
      <c r="E31" s="26"/>
      <c r="F31" s="12"/>
      <c r="G31" s="38">
        <f>G29+G30</f>
        <v>285501.15049999999</v>
      </c>
      <c r="H31" s="9"/>
      <c r="I31" s="5"/>
    </row>
    <row r="32" spans="1:9" ht="28" customHeight="1">
      <c r="E32" s="29"/>
      <c r="F32" s="5"/>
      <c r="G32" s="5"/>
      <c r="H32" s="5"/>
      <c r="I32" s="5"/>
    </row>
    <row r="33" spans="2:9" ht="28" customHeight="1">
      <c r="E33" s="29"/>
      <c r="F33" s="5"/>
      <c r="G33" s="5"/>
      <c r="H33" s="5"/>
      <c r="I33" s="5"/>
    </row>
    <row r="34" spans="2:9" ht="28" customHeight="1">
      <c r="B34" s="13" t="s">
        <v>12</v>
      </c>
      <c r="I34" s="5"/>
    </row>
    <row r="35" spans="2:9" ht="28" customHeight="1">
      <c r="B35" s="14" t="s">
        <v>12</v>
      </c>
      <c r="I35" s="5"/>
    </row>
    <row r="36" spans="2:9" ht="28" customHeight="1">
      <c r="B36" s="15" t="s">
        <v>12</v>
      </c>
    </row>
    <row r="37" spans="2:9" ht="28" customHeight="1">
      <c r="B37" s="15" t="s">
        <v>12</v>
      </c>
    </row>
    <row r="38" spans="2:9" ht="28" customHeight="1">
      <c r="B38" s="15" t="s">
        <v>12</v>
      </c>
    </row>
    <row r="39" spans="2:9" ht="28" customHeight="1">
      <c r="B39" s="16" t="s">
        <v>12</v>
      </c>
    </row>
    <row r="40" spans="2:9" ht="28" customHeight="1">
      <c r="B40" s="15" t="s">
        <v>12</v>
      </c>
    </row>
    <row r="41" spans="2:9" ht="28" customHeight="1">
      <c r="B41" s="15" t="s">
        <v>12</v>
      </c>
    </row>
    <row r="42" spans="2:9" ht="28" customHeight="1">
      <c r="B42" s="15" t="s">
        <v>12</v>
      </c>
    </row>
    <row r="43" spans="2:9" ht="28" customHeight="1">
      <c r="B43" s="15" t="s">
        <v>12</v>
      </c>
    </row>
    <row r="44" spans="2:9" ht="28" customHeight="1">
      <c r="B44" s="16" t="s">
        <v>12</v>
      </c>
    </row>
    <row r="45" spans="2:9" ht="28" customHeight="1">
      <c r="B45" s="15" t="s">
        <v>12</v>
      </c>
    </row>
    <row r="46" spans="2:9" ht="28" customHeight="1">
      <c r="B46" s="15"/>
    </row>
    <row r="48" spans="2:9" ht="28" customHeight="1">
      <c r="B48" s="15" t="s">
        <v>12</v>
      </c>
    </row>
    <row r="49" spans="2:9" ht="28" customHeight="1">
      <c r="B49" s="1" t="s">
        <v>30</v>
      </c>
      <c r="E49" s="29"/>
      <c r="F49" s="5"/>
      <c r="G49" s="5"/>
      <c r="H49" s="5"/>
      <c r="I49" s="5"/>
    </row>
    <row r="50" spans="2:9" ht="28" customHeight="1">
      <c r="B50" s="1" t="s">
        <v>12</v>
      </c>
      <c r="E50" s="29"/>
      <c r="F50" s="5"/>
      <c r="I50" s="5"/>
    </row>
    <row r="51" spans="2:9" ht="28" customHeight="1">
      <c r="B51" s="1" t="s">
        <v>12</v>
      </c>
      <c r="I51" s="5"/>
    </row>
  </sheetData>
  <mergeCells count="6">
    <mergeCell ref="H26:H27"/>
    <mergeCell ref="B2:B3"/>
    <mergeCell ref="C2:C3"/>
    <mergeCell ref="D2:D3"/>
    <mergeCell ref="E2:F2"/>
    <mergeCell ref="G2:G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 xml:space="preserve">&amp;CChata Lety - Objednatel Jakub Kašpar 
CENOVÁ NABÍDKA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2020-01-04T12:33:44Z</dcterms:modified>
</cp:coreProperties>
</file>